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90" windowWidth="16140" windowHeight="17505" activeTab="2"/>
  </bookViews>
  <sheets>
    <sheet name="Constants" sheetId="1" r:id="rId1"/>
    <sheet name="Histogram" sheetId="2" r:id="rId2"/>
    <sheet name="Operators" sheetId="3" r:id="rId3"/>
    <sheet name="Functions" sheetId="4" r:id="rId4"/>
  </sheets>
  <definedNames>
    <definedName name="Criteria1" localSheetId="0">{0;60;70;80;90}</definedName>
    <definedName name="Criteria2" localSheetId="0">{0,50,65,75,85}</definedName>
    <definedName name="Data" localSheetId="3">Functions!$B$11:$B$30</definedName>
    <definedName name="DataIndexes" localSheetId="3">ROW(INDIRECT("1:"&amp;ROWS(Functions!Data)))</definedName>
    <definedName name="Final" localSheetId="3">IF(ISERROR(Functions!Temp3),"",Functions!Temp3)</definedName>
    <definedName name="Grades" localSheetId="0">{"F";"D";"C";"B";"A"}</definedName>
    <definedName name="HistogramBins" localSheetId="1">{9;19;29;39;49;59;69;79;89;100}</definedName>
    <definedName name="HistogramResults" localSheetId="1">FREQUENCY(Histogram!$B$1:$D$18,Histogram!HistogramBins)</definedName>
    <definedName name="Names" localSheetId="2">Operators!$A$11:$A$15</definedName>
    <definedName name="Percents" localSheetId="2">Operators!Sales/Operators!Quotas</definedName>
    <definedName name="Quotas" localSheetId="2">Operators!$B$11:$B$15</definedName>
    <definedName name="Sales" localSheetId="2">Operators!$C$11:$C$15</definedName>
    <definedName name="TaxTable">{0,0.1;8375,0.15;3400,0.25;8240,0.28;171850,0.33;373650,0.35}</definedName>
    <definedName name="Temp3" localSheetId="3">INDEX(Functions!Data,SMALL(IF(Functions!Data&gt;0,Functions!DataIndexes,""),Functions!DataIndexes))</definedName>
  </definedNames>
  <calcPr calcId="125725"/>
</workbook>
</file>

<file path=xl/calcChain.xml><?xml version="1.0" encoding="utf-8"?>
<calcChain xmlns="http://schemas.openxmlformats.org/spreadsheetml/2006/main">
  <c r="H11" i="3" a="1"/>
  <c r="H11" s="1"/>
  <c r="H17" a="1"/>
  <c r="H17" s="1"/>
  <c r="E18" a="1"/>
  <c r="E18" s="1"/>
  <c r="H14" l="1"/>
  <c r="H12"/>
  <c r="H15"/>
  <c r="H13"/>
  <c r="J11" i="4" a="1"/>
  <c r="F11" a="1"/>
  <c r="J30"/>
  <c r="J28"/>
  <c r="J26"/>
  <c r="J24"/>
  <c r="J22"/>
  <c r="J20"/>
  <c r="J18"/>
  <c r="J16"/>
  <c r="J14"/>
  <c r="J12"/>
  <c r="J29"/>
  <c r="J27"/>
  <c r="J25"/>
  <c r="J23"/>
  <c r="J21"/>
  <c r="J19"/>
  <c r="J17"/>
  <c r="J15"/>
  <c r="J13"/>
  <c r="J11"/>
  <c r="F14" l="1"/>
  <c r="F18"/>
  <c r="F22"/>
  <c r="F26"/>
  <c r="F11"/>
  <c r="F15"/>
  <c r="F19"/>
  <c r="F23"/>
  <c r="F27"/>
  <c r="F30"/>
  <c r="F12"/>
  <c r="F16"/>
  <c r="F20"/>
  <c r="F24"/>
  <c r="F28"/>
  <c r="F13"/>
  <c r="F17"/>
  <c r="F21"/>
  <c r="F25"/>
  <c r="F29"/>
  <c r="E11" a="1"/>
  <c r="E29" s="1"/>
  <c r="C29" i="3" a="1"/>
  <c r="C29" s="1"/>
  <c r="D21"/>
  <c r="D22"/>
  <c r="D23"/>
  <c r="D29" s="1"/>
  <c r="D24"/>
  <c r="D25"/>
  <c r="D26"/>
  <c r="D27"/>
  <c r="D20"/>
  <c r="C42" a="1"/>
  <c r="C42" s="1"/>
  <c r="D32"/>
  <c r="E32" s="1"/>
  <c r="D33"/>
  <c r="E33" s="1"/>
  <c r="D34"/>
  <c r="E34" s="1"/>
  <c r="D35"/>
  <c r="E35" s="1"/>
  <c r="D36"/>
  <c r="E36" s="1"/>
  <c r="D37"/>
  <c r="E37" s="1"/>
  <c r="D38"/>
  <c r="E38" s="1"/>
  <c r="D39"/>
  <c r="E39" s="1"/>
  <c r="D40"/>
  <c r="E40" s="1"/>
  <c r="D31"/>
  <c r="E31" s="1"/>
  <c r="E42" s="1"/>
  <c r="F11" a="1"/>
  <c r="F11" s="1"/>
  <c r="E11" a="1"/>
  <c r="E11" s="1"/>
  <c r="H4" i="2" a="1"/>
  <c r="H4" s="1"/>
  <c r="B8" i="1" a="1"/>
  <c r="B9" s="1"/>
  <c r="H30" i="3" a="1"/>
  <c r="H30" s="1"/>
  <c r="H29" a="1"/>
  <c r="H29" s="1"/>
  <c r="B5" i="4" a="1"/>
  <c r="B5" s="1"/>
  <c r="B4"/>
  <c r="B3" a="1"/>
  <c r="B3" s="1"/>
  <c r="B2" a="1"/>
  <c r="B2" s="1"/>
  <c r="B1" a="1"/>
  <c r="B1" s="1"/>
  <c r="J26" i="3" a="1"/>
  <c r="J26" s="1"/>
  <c r="C11" i="4" a="1"/>
  <c r="D11" a="1"/>
  <c r="E11" l="1"/>
  <c r="E12"/>
  <c r="E14"/>
  <c r="E16"/>
  <c r="E18"/>
  <c r="E20"/>
  <c r="E22"/>
  <c r="E24"/>
  <c r="E26"/>
  <c r="E28"/>
  <c r="E30"/>
  <c r="E13"/>
  <c r="E15"/>
  <c r="E17"/>
  <c r="E19"/>
  <c r="E21"/>
  <c r="E23"/>
  <c r="E25"/>
  <c r="E27"/>
  <c r="D11"/>
  <c r="D13"/>
  <c r="D15"/>
  <c r="D17"/>
  <c r="D19"/>
  <c r="D21"/>
  <c r="D23"/>
  <c r="D25"/>
  <c r="D27"/>
  <c r="D29"/>
  <c r="D12"/>
  <c r="D14"/>
  <c r="D16"/>
  <c r="D18"/>
  <c r="D20"/>
  <c r="D22"/>
  <c r="D24"/>
  <c r="D26"/>
  <c r="D28"/>
  <c r="D30"/>
  <c r="C11"/>
  <c r="C13"/>
  <c r="C15"/>
  <c r="C17"/>
  <c r="C19"/>
  <c r="C21"/>
  <c r="C23"/>
  <c r="C25"/>
  <c r="C27"/>
  <c r="C29"/>
  <c r="C12"/>
  <c r="C14"/>
  <c r="C16"/>
  <c r="C18"/>
  <c r="C20"/>
  <c r="C22"/>
  <c r="C24"/>
  <c r="C26"/>
  <c r="C28"/>
  <c r="C30"/>
  <c r="F14" i="3"/>
  <c r="F12"/>
  <c r="F15"/>
  <c r="F13"/>
  <c r="E14"/>
  <c r="E12"/>
  <c r="E15"/>
  <c r="E13"/>
  <c r="H13" i="2"/>
  <c r="H11"/>
  <c r="H9"/>
  <c r="H7"/>
  <c r="H5"/>
  <c r="H14"/>
  <c r="H12"/>
  <c r="H10"/>
  <c r="H8"/>
  <c r="H6"/>
  <c r="B10" i="1"/>
  <c r="B8"/>
  <c r="B12"/>
  <c r="B11"/>
  <c r="J25" i="3" a="1"/>
  <c r="J25" s="1"/>
  <c r="G21"/>
  <c r="J21" a="1"/>
  <c r="J21" s="1"/>
  <c r="J22" a="1"/>
  <c r="G23"/>
  <c r="G22"/>
  <c r="D11" a="1"/>
  <c r="D11" s="1"/>
  <c r="D14"/>
  <c r="K8"/>
  <c r="J8" a="1"/>
  <c r="J8" s="1"/>
  <c r="I8" a="1"/>
  <c r="I8" s="1"/>
  <c r="L2" a="1"/>
  <c r="L2" s="1"/>
  <c r="K2" a="1"/>
  <c r="K2" s="1"/>
  <c r="F2" a="1"/>
  <c r="F3" s="1"/>
  <c r="H8"/>
  <c r="G8" a="1"/>
  <c r="G8" s="1"/>
  <c r="E3"/>
  <c r="E4"/>
  <c r="E5"/>
  <c r="E6"/>
  <c r="E2"/>
  <c r="E8" s="1"/>
  <c r="B20" i="2"/>
  <c r="I4" a="1"/>
  <c r="I4" s="1"/>
  <c r="G4" a="1"/>
  <c r="G14" s="1"/>
  <c r="H22" i="1"/>
  <c r="B25" a="1"/>
  <c r="B25" s="1"/>
  <c r="B19" a="1"/>
  <c r="B19" s="1"/>
  <c r="J22" i="3" l="1"/>
  <c r="J23" s="1"/>
  <c r="D12"/>
  <c r="D15"/>
  <c r="D17" s="1"/>
  <c r="D13"/>
  <c r="L7"/>
  <c r="L5"/>
  <c r="L3"/>
  <c r="L6"/>
  <c r="L4"/>
  <c r="K5"/>
  <c r="K3"/>
  <c r="K6"/>
  <c r="K4"/>
  <c r="F4"/>
  <c r="F2"/>
  <c r="F6"/>
  <c r="F5"/>
  <c r="I13" i="2"/>
  <c r="I11"/>
  <c r="I9"/>
  <c r="I7"/>
  <c r="I5"/>
  <c r="I14"/>
  <c r="I12"/>
  <c r="I10"/>
  <c r="I8"/>
  <c r="I6"/>
  <c r="G13"/>
  <c r="G12"/>
  <c r="G11"/>
  <c r="G10"/>
  <c r="G9"/>
  <c r="G8"/>
  <c r="G7"/>
  <c r="G6"/>
  <c r="G5"/>
  <c r="G4"/>
  <c r="B28" i="1"/>
  <c r="B26"/>
  <c r="B29"/>
  <c r="B27"/>
  <c r="B22"/>
  <c r="B20"/>
  <c r="B23"/>
  <c r="B21"/>
  <c r="B17" a="1"/>
  <c r="B17" s="1"/>
  <c r="B16" a="1"/>
  <c r="B16" s="1"/>
  <c r="D8" a="1"/>
  <c r="D8" s="1"/>
  <c r="C8" a="1"/>
  <c r="C8" s="1"/>
  <c r="B15" a="1"/>
  <c r="B15" s="1"/>
  <c r="B5"/>
  <c r="B6"/>
  <c r="E17" i="3" l="1"/>
  <c r="F8"/>
  <c r="G17" i="1"/>
  <c r="E17"/>
  <c r="C17"/>
  <c r="F17"/>
  <c r="D17"/>
  <c r="E16"/>
  <c r="C16"/>
  <c r="D16"/>
  <c r="D13"/>
  <c r="D11"/>
  <c r="D9"/>
  <c r="D12"/>
  <c r="D10"/>
  <c r="C11"/>
  <c r="C9"/>
  <c r="C10"/>
  <c r="E15"/>
  <c r="C15"/>
  <c r="F15"/>
  <c r="D15"/>
  <c r="B3" l="1"/>
  <c r="G11" i="4" a="1"/>
  <c r="G30" l="1"/>
  <c r="G26"/>
  <c r="G22"/>
  <c r="G18"/>
  <c r="G14"/>
  <c r="G29"/>
  <c r="G25"/>
  <c r="G21"/>
  <c r="G17"/>
  <c r="G13"/>
  <c r="G28"/>
  <c r="G24"/>
  <c r="G20"/>
  <c r="G16"/>
  <c r="G12"/>
  <c r="G27"/>
  <c r="G23"/>
  <c r="G19"/>
  <c r="G15"/>
  <c r="G11"/>
  <c r="H11" s="1" a="1"/>
  <c r="H13"/>
  <c r="H15"/>
  <c r="H17"/>
  <c r="H19"/>
  <c r="H21"/>
  <c r="H23"/>
  <c r="H25"/>
  <c r="H27"/>
  <c r="H29"/>
  <c r="H12"/>
  <c r="H14"/>
  <c r="H16"/>
  <c r="H18"/>
  <c r="H22"/>
  <c r="H24"/>
  <c r="H26"/>
  <c r="H30"/>
  <c r="H20"/>
  <c r="H28"/>
  <c r="H11" l="1"/>
  <c r="I11" s="1" a="1"/>
  <c r="I13"/>
  <c r="I15"/>
  <c r="I17"/>
  <c r="I19"/>
  <c r="I21"/>
  <c r="I23"/>
  <c r="I25"/>
  <c r="I27"/>
  <c r="I29"/>
  <c r="I24"/>
  <c r="I28"/>
  <c r="I12"/>
  <c r="I14"/>
  <c r="I16"/>
  <c r="I18"/>
  <c r="I20"/>
  <c r="I22"/>
  <c r="I26"/>
  <c r="I30"/>
  <c r="I11" l="1"/>
</calcChain>
</file>

<file path=xl/sharedStrings.xml><?xml version="1.0" encoding="utf-8"?>
<sst xmlns="http://schemas.openxmlformats.org/spreadsheetml/2006/main" count="96" uniqueCount="90">
  <si>
    <t>Score</t>
  </si>
  <si>
    <t>Grade</t>
  </si>
  <si>
    <t>Criteria</t>
  </si>
  <si>
    <t>Grades/ROWS</t>
  </si>
  <si>
    <t>Grades/COLUMNS</t>
  </si>
  <si>
    <t>Put Criteria1</t>
  </si>
  <si>
    <t>array in B8:B12,</t>
  </si>
  <si>
    <t>C8:C11, and D8:D13</t>
  </si>
  <si>
    <t>Put Criteria2</t>
  </si>
  <si>
    <t>array in B15:F15,</t>
  </si>
  <si>
    <t>B16:E16, and B17:G17</t>
  </si>
  <si>
    <t>Try to put Criteria2</t>
  </si>
  <si>
    <t xml:space="preserve"> in B19:B23</t>
  </si>
  <si>
    <t>Put TRANSPOSE(Criteria2)</t>
  </si>
  <si>
    <t>in B25:B29</t>
  </si>
  <si>
    <t>Some values to Histogram</t>
  </si>
  <si>
    <t>with the FREQUENCY function</t>
  </si>
  <si>
    <t>as a Range</t>
  </si>
  <si>
    <t>(scores from a final exam)</t>
  </si>
  <si>
    <t>Array Formula</t>
  </si>
  <si>
    <t>Bins</t>
  </si>
  <si>
    <t>Using Bins</t>
  </si>
  <si>
    <t>as an Array</t>
  </si>
  <si>
    <t>Using the</t>
  </si>
  <si>
    <t>Defined Name</t>
  </si>
  <si>
    <t>SUM(HistogramResults)</t>
  </si>
  <si>
    <t>Item</t>
  </si>
  <si>
    <t>Cost</t>
  </si>
  <si>
    <t>Hammer</t>
  </si>
  <si>
    <t>Pliers</t>
  </si>
  <si>
    <t>Screwdriver</t>
  </si>
  <si>
    <t>Wrench</t>
  </si>
  <si>
    <t>Saw</t>
  </si>
  <si>
    <t># Sold</t>
  </si>
  <si>
    <t>Revenue 1</t>
  </si>
  <si>
    <t>Revenue 2</t>
  </si>
  <si>
    <t>Non-Array Formula</t>
  </si>
  <si>
    <t>Revenue Oops 1</t>
  </si>
  <si>
    <t>Revenue Oops2</t>
  </si>
  <si>
    <t>Alternative 1</t>
  </si>
  <si>
    <t>Alternative 2</t>
  </si>
  <si>
    <t>Andy</t>
  </si>
  <si>
    <t>Barbara</t>
  </si>
  <si>
    <t>Quota</t>
  </si>
  <si>
    <t>Sold</t>
  </si>
  <si>
    <t>Craig</t>
  </si>
  <si>
    <t>Debra</t>
  </si>
  <si>
    <t>Eugene</t>
  </si>
  <si>
    <t>Made Quota</t>
  </si>
  <si>
    <t>How Many</t>
  </si>
  <si>
    <t>Revenue Sum</t>
  </si>
  <si>
    <t>&gt;120% of Quota</t>
  </si>
  <si>
    <t># &gt;120% of Quota</t>
  </si>
  <si>
    <t>Huge Formula (see J25)</t>
  </si>
  <si>
    <t>Formula using Names (See J26)</t>
  </si>
  <si>
    <t>SUM of ABS of Array</t>
  </si>
  <si>
    <t>AND of ISNUMBER of Array</t>
  </si>
  <si>
    <t>Nope</t>
  </si>
  <si>
    <t>AND of ISNUMBER of Range</t>
  </si>
  <si>
    <t>COUNT(E1:E4)</t>
  </si>
  <si>
    <t>{=SUM(1*ISNUMBER(E1:E4))}</t>
  </si>
  <si>
    <t>Sales Amount</t>
  </si>
  <si>
    <t>Closest Sales To It</t>
  </si>
  <si>
    <t>Person with …</t>
  </si>
  <si>
    <t>Bad Formula</t>
  </si>
  <si>
    <t>Min</t>
  </si>
  <si>
    <t>Max</t>
  </si>
  <si>
    <t>SUM</t>
  </si>
  <si>
    <t>Count</t>
  </si>
  <si>
    <t>Differences</t>
  </si>
  <si>
    <t>Data</t>
  </si>
  <si>
    <t>DataIndexes</t>
  </si>
  <si>
    <t>SMALL(D,DI)</t>
  </si>
  <si>
    <t>aka D</t>
  </si>
  <si>
    <t>aka DI</t>
  </si>
  <si>
    <t>{=IF(D&gt;0,D,0)}</t>
  </si>
  <si>
    <t>{=IF(D&gt;0,DI,"")}</t>
  </si>
  <si>
    <t>Indexes of &gt;0</t>
  </si>
  <si>
    <t>Compatcted Data &gt; 0</t>
  </si>
  <si>
    <t>(sorted!)</t>
  </si>
  <si>
    <t>aka Temp</t>
  </si>
  <si>
    <t>{=SMALL(Temp,DI)}</t>
  </si>
  <si>
    <t>aka Temp2</t>
  </si>
  <si>
    <t>aka Temp3</t>
  </si>
  <si>
    <t>{=INDEX(D,Temp2)}</t>
  </si>
  <si>
    <t>{=IF(ISERROR(Temp3),"",Temp3)}</t>
  </si>
  <si>
    <t>{=Final}</t>
  </si>
  <si>
    <t>Compacted Temp</t>
  </si>
  <si>
    <t>Compatcted Data &gt; 0, no errors</t>
  </si>
  <si>
    <t>All using Names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</si>
</sst>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NumberFormat="1"/>
    <xf numFmtId="0" fontId="0" fillId="0" borderId="0" xfId="0" applyNumberFormat="1" applyFill="1"/>
    <xf numFmtId="0" fontId="1" fillId="0" borderId="0" xfId="1" applyNumberFormat="1"/>
    <xf numFmtId="0" fontId="3" fillId="0" borderId="0" xfId="0" applyNumberFormat="1" applyFont="1"/>
    <xf numFmtId="0" fontId="0" fillId="0" borderId="0" xfId="0" applyNumberFormat="1" applyAlignment="1"/>
    <xf numFmtId="0" fontId="2" fillId="0" borderId="0" xfId="0" applyFont="1"/>
    <xf numFmtId="0" fontId="2" fillId="0" borderId="0" xfId="0" applyNumberFormat="1" applyFont="1"/>
    <xf numFmtId="0" fontId="2" fillId="0" borderId="0" xfId="1" applyNumberFormat="1" applyFont="1"/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</cellXfs>
  <cellStyles count="2">
    <cellStyle name="Normal" xfId="0" builtinId="0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1400"/>
              <a:t>Final Exam Scores</a:t>
            </a:r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cat>
            <c:numRef>
              <c:f>Histogram!HistogramBins</c:f>
              <c:numCache>
                <c:formatCode>General</c:formatCode>
                <c:ptCount val="10"/>
                <c:pt idx="0">
                  <c:v>9</c:v>
                </c:pt>
                <c:pt idx="1">
                  <c:v>19</c:v>
                </c:pt>
                <c:pt idx="2">
                  <c:v>29</c:v>
                </c:pt>
                <c:pt idx="3">
                  <c:v>39</c:v>
                </c:pt>
                <c:pt idx="4">
                  <c:v>49</c:v>
                </c:pt>
                <c:pt idx="5">
                  <c:v>59</c:v>
                </c:pt>
                <c:pt idx="6">
                  <c:v>69</c:v>
                </c:pt>
                <c:pt idx="7">
                  <c:v>79</c:v>
                </c:pt>
                <c:pt idx="8">
                  <c:v>89</c:v>
                </c:pt>
                <c:pt idx="9">
                  <c:v>100</c:v>
                </c:pt>
              </c:numCache>
            </c:numRef>
          </c:cat>
          <c:val>
            <c:numRef>
              <c:f>Histogram!HistogramResults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8</c:v>
                </c:pt>
                <c:pt idx="6">
                  <c:v>9</c:v>
                </c:pt>
                <c:pt idx="7">
                  <c:v>11</c:v>
                </c:pt>
                <c:pt idx="8">
                  <c:v>13</c:v>
                </c:pt>
                <c:pt idx="9">
                  <c:v>9</c:v>
                </c:pt>
                <c:pt idx="10">
                  <c:v>0</c:v>
                </c:pt>
              </c:numCache>
            </c:numRef>
          </c:val>
        </c:ser>
        <c:axId val="92250496"/>
        <c:axId val="92252800"/>
      </c:barChart>
      <c:catAx>
        <c:axId val="92250496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sz="1200"/>
                  <a:t>Scores</a:t>
                </a:r>
              </a:p>
            </c:rich>
          </c:tx>
          <c:layout/>
        </c:title>
        <c:numFmt formatCode="General" sourceLinked="1"/>
        <c:tickLblPos val="nextTo"/>
        <c:crossAx val="92252800"/>
        <c:crosses val="autoZero"/>
        <c:auto val="1"/>
        <c:lblAlgn val="ctr"/>
        <c:lblOffset val="100"/>
      </c:catAx>
      <c:valAx>
        <c:axId val="92252800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sz="1200"/>
                  <a:t># Of Students Scoring</a:t>
                </a:r>
                <a:r>
                  <a:rPr lang="en-US" sz="1200" baseline="0"/>
                  <a:t> in Range</a:t>
                </a:r>
                <a:endParaRPr lang="en-US" sz="1200"/>
              </a:p>
            </c:rich>
          </c:tx>
          <c:layout/>
        </c:title>
        <c:numFmt formatCode="General" sourceLinked="1"/>
        <c:tickLblPos val="nextTo"/>
        <c:crossAx val="92250496"/>
        <c:crosses val="autoZero"/>
        <c:crossBetween val="between"/>
      </c:valAx>
    </c:plotArea>
    <c:legend>
      <c:legendPos val="r"/>
      <c:layout/>
    </c:legend>
    <c:plotVisOnly val="1"/>
  </c:chart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457200</xdr:colOff>
      <xdr:row>15</xdr:row>
      <xdr:rowOff>38100</xdr:rowOff>
    </xdr:from>
    <xdr:to>
      <xdr:col>10</xdr:col>
      <xdr:colOff>466725</xdr:colOff>
      <xdr:row>29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workbookViewId="0">
      <selection activeCell="B8" sqref="B8:B12"/>
    </sheetView>
  </sheetViews>
  <sheetFormatPr defaultRowHeight="15"/>
  <cols>
    <col min="1" max="1" width="24.28515625" bestFit="1" customWidth="1"/>
    <col min="6" max="6" width="10.140625" bestFit="1" customWidth="1"/>
    <col min="7" max="8" width="12.28515625" bestFit="1" customWidth="1"/>
  </cols>
  <sheetData>
    <row r="1" spans="1:6">
      <c r="A1" s="8" t="s">
        <v>0</v>
      </c>
      <c r="B1" s="1">
        <v>80</v>
      </c>
    </row>
    <row r="2" spans="1:6">
      <c r="A2" s="8" t="s">
        <v>2</v>
      </c>
      <c r="B2" s="1">
        <v>1</v>
      </c>
    </row>
    <row r="3" spans="1:6">
      <c r="A3" s="8" t="s">
        <v>1</v>
      </c>
      <c r="B3" s="2" t="str">
        <f>LOOKUP(B1,CHOOSE(B2,Criteria1,Criteria2),Grades)</f>
        <v>B</v>
      </c>
    </row>
    <row r="5" spans="1:6">
      <c r="A5" s="8" t="s">
        <v>3</v>
      </c>
      <c r="B5">
        <f>ROWS(Grades)</f>
        <v>5</v>
      </c>
    </row>
    <row r="6" spans="1:6">
      <c r="A6" s="8" t="s">
        <v>4</v>
      </c>
      <c r="B6">
        <f>COLUMNS(Grades)</f>
        <v>1</v>
      </c>
    </row>
    <row r="8" spans="1:6">
      <c r="A8" s="8" t="s">
        <v>5</v>
      </c>
      <c r="B8">
        <f t="array" ref="B8:B12">Criteria1</f>
        <v>0</v>
      </c>
      <c r="C8">
        <f t="array" ref="C8:C11">Criteria1</f>
        <v>0</v>
      </c>
      <c r="D8">
        <f t="array" ref="D8:D13">Criteria1</f>
        <v>0</v>
      </c>
    </row>
    <row r="9" spans="1:6">
      <c r="A9" s="9" t="s">
        <v>6</v>
      </c>
      <c r="B9" s="4">
        <v>60</v>
      </c>
      <c r="C9" s="3">
        <v>60</v>
      </c>
      <c r="D9" s="3">
        <v>60</v>
      </c>
      <c r="E9" s="3"/>
      <c r="F9" s="3"/>
    </row>
    <row r="10" spans="1:6">
      <c r="A10" s="9" t="s">
        <v>7</v>
      </c>
      <c r="B10" s="3">
        <v>70</v>
      </c>
      <c r="C10" s="3">
        <v>70</v>
      </c>
      <c r="D10" s="3">
        <v>70</v>
      </c>
      <c r="E10" s="3"/>
      <c r="F10" s="3"/>
    </row>
    <row r="11" spans="1:6">
      <c r="A11" s="5"/>
      <c r="B11" s="6">
        <v>80</v>
      </c>
      <c r="C11" s="3">
        <v>80</v>
      </c>
      <c r="D11" s="3">
        <v>80</v>
      </c>
      <c r="E11" s="3"/>
      <c r="F11" s="3"/>
    </row>
    <row r="12" spans="1:6">
      <c r="A12" s="5"/>
      <c r="B12" s="6">
        <v>90</v>
      </c>
      <c r="C12" s="3"/>
      <c r="D12" s="3">
        <v>90</v>
      </c>
      <c r="E12" s="3"/>
      <c r="F12" s="3"/>
    </row>
    <row r="13" spans="1:6">
      <c r="A13" s="5"/>
      <c r="B13" s="6"/>
      <c r="C13" s="3"/>
      <c r="D13" s="7" t="e">
        <v>#N/A</v>
      </c>
      <c r="E13" s="3"/>
      <c r="F13" s="3"/>
    </row>
    <row r="14" spans="1:6">
      <c r="A14" s="5"/>
      <c r="B14" s="6"/>
      <c r="C14" s="3"/>
      <c r="D14" s="3"/>
      <c r="E14" s="3"/>
      <c r="F14" s="3"/>
    </row>
    <row r="15" spans="1:6">
      <c r="A15" s="8" t="s">
        <v>8</v>
      </c>
      <c r="B15" s="6">
        <f t="array" ref="B15:F15">Criteria2</f>
        <v>0</v>
      </c>
      <c r="C15" s="3">
        <v>50</v>
      </c>
      <c r="D15" s="3">
        <v>65</v>
      </c>
      <c r="E15" s="3">
        <v>75</v>
      </c>
      <c r="F15" s="3">
        <v>85</v>
      </c>
    </row>
    <row r="16" spans="1:6">
      <c r="A16" s="9" t="s">
        <v>9</v>
      </c>
      <c r="B16" s="6">
        <f t="array" ref="B16:E16">Criteria2</f>
        <v>0</v>
      </c>
      <c r="C16" s="3">
        <v>50</v>
      </c>
      <c r="D16" s="3">
        <v>65</v>
      </c>
      <c r="E16" s="3">
        <v>75</v>
      </c>
      <c r="F16" s="3"/>
    </row>
    <row r="17" spans="1:8">
      <c r="A17" s="10" t="s">
        <v>10</v>
      </c>
      <c r="B17" s="6">
        <f t="array" ref="B17:G17">Criteria2</f>
        <v>0</v>
      </c>
      <c r="C17" s="3">
        <v>50</v>
      </c>
      <c r="D17" s="3">
        <v>65</v>
      </c>
      <c r="E17" s="3">
        <v>75</v>
      </c>
      <c r="F17" s="3">
        <v>85</v>
      </c>
      <c r="G17" t="e">
        <v>#N/A</v>
      </c>
    </row>
    <row r="18" spans="1:8">
      <c r="A18" s="3"/>
      <c r="B18" s="3"/>
      <c r="C18" s="3"/>
      <c r="D18" s="3"/>
      <c r="E18" s="3"/>
      <c r="F18" s="3"/>
    </row>
    <row r="19" spans="1:8">
      <c r="A19" s="9" t="s">
        <v>11</v>
      </c>
      <c r="B19" s="3">
        <f t="array" ref="B19:B23">Criteria2</f>
        <v>0</v>
      </c>
      <c r="C19" s="3"/>
      <c r="D19" s="3"/>
      <c r="E19" s="3"/>
      <c r="F19" s="3"/>
    </row>
    <row r="20" spans="1:8">
      <c r="A20" s="9" t="s">
        <v>12</v>
      </c>
      <c r="B20" s="3">
        <v>0</v>
      </c>
      <c r="C20" s="3"/>
      <c r="D20" s="3"/>
      <c r="E20" s="3"/>
      <c r="F20" s="3"/>
    </row>
    <row r="21" spans="1:8">
      <c r="A21" s="3"/>
      <c r="B21" s="3">
        <v>0</v>
      </c>
      <c r="C21" s="3"/>
      <c r="D21" s="3"/>
      <c r="E21" s="3"/>
      <c r="F21" s="3"/>
    </row>
    <row r="22" spans="1:8">
      <c r="A22" s="3"/>
      <c r="B22" s="3">
        <v>0</v>
      </c>
      <c r="C22" s="3"/>
      <c r="D22" s="3"/>
      <c r="E22" s="3"/>
      <c r="F22" s="3"/>
      <c r="H22">
        <f>ROWS(FREQUENCY(C33:D50,F33:F42))</f>
        <v>2</v>
      </c>
    </row>
    <row r="23" spans="1:8">
      <c r="A23" s="3"/>
      <c r="B23" s="3">
        <v>0</v>
      </c>
      <c r="C23" s="3"/>
      <c r="D23" s="3"/>
      <c r="E23" s="3"/>
      <c r="F23" s="3"/>
    </row>
    <row r="24" spans="1:8">
      <c r="A24" s="3"/>
      <c r="B24" s="3"/>
      <c r="C24" s="3"/>
      <c r="D24" s="3"/>
      <c r="E24" s="3"/>
      <c r="F24" s="3"/>
    </row>
    <row r="25" spans="1:8">
      <c r="A25" s="9" t="s">
        <v>13</v>
      </c>
      <c r="B25" s="3">
        <f t="array" ref="B25:B29">TRANSPOSE(Criteria2)</f>
        <v>0</v>
      </c>
      <c r="C25" s="3"/>
      <c r="D25" s="3"/>
      <c r="E25" s="3"/>
      <c r="F25" s="3"/>
    </row>
    <row r="26" spans="1:8">
      <c r="A26" s="9" t="s">
        <v>14</v>
      </c>
      <c r="B26" s="3">
        <v>50</v>
      </c>
      <c r="C26" s="3"/>
      <c r="D26" s="3"/>
      <c r="E26" s="3"/>
      <c r="F26" s="3"/>
    </row>
    <row r="27" spans="1:8">
      <c r="A27" s="3"/>
      <c r="B27" s="3">
        <v>65</v>
      </c>
      <c r="C27" s="3"/>
      <c r="D27" s="3"/>
      <c r="E27" s="3"/>
      <c r="F27" s="3"/>
    </row>
    <row r="28" spans="1:8">
      <c r="A28" s="3"/>
      <c r="B28" s="3">
        <v>75</v>
      </c>
      <c r="C28" s="3"/>
      <c r="D28" s="3"/>
      <c r="E28" s="3"/>
      <c r="F28" s="3"/>
    </row>
    <row r="29" spans="1:8">
      <c r="B29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20"/>
  <sheetViews>
    <sheetView workbookViewId="0">
      <selection activeCell="D1" sqref="D1"/>
    </sheetView>
  </sheetViews>
  <sheetFormatPr defaultRowHeight="15"/>
  <cols>
    <col min="1" max="1" width="27.7109375" bestFit="1" customWidth="1"/>
    <col min="6" max="6" width="10.140625" bestFit="1" customWidth="1"/>
    <col min="7" max="7" width="13.5703125" bestFit="1" customWidth="1"/>
    <col min="8" max="8" width="13" customWidth="1"/>
    <col min="9" max="9" width="15.42578125" bestFit="1" customWidth="1"/>
  </cols>
  <sheetData>
    <row r="1" spans="1:9">
      <c r="A1" s="8" t="s">
        <v>15</v>
      </c>
      <c r="B1">
        <v>90</v>
      </c>
      <c r="C1">
        <v>53</v>
      </c>
      <c r="D1">
        <v>59</v>
      </c>
      <c r="G1" t="s">
        <v>19</v>
      </c>
    </row>
    <row r="2" spans="1:9">
      <c r="A2" s="8" t="s">
        <v>16</v>
      </c>
      <c r="B2">
        <v>57</v>
      </c>
      <c r="C2">
        <v>87</v>
      </c>
      <c r="D2">
        <v>98</v>
      </c>
      <c r="G2" t="s">
        <v>21</v>
      </c>
      <c r="H2" t="s">
        <v>21</v>
      </c>
      <c r="I2" t="s">
        <v>23</v>
      </c>
    </row>
    <row r="3" spans="1:9">
      <c r="A3" s="8" t="s">
        <v>18</v>
      </c>
      <c r="B3">
        <v>97</v>
      </c>
      <c r="C3">
        <v>91</v>
      </c>
      <c r="D3">
        <v>72</v>
      </c>
      <c r="F3" t="s">
        <v>20</v>
      </c>
      <c r="G3" t="s">
        <v>17</v>
      </c>
      <c r="H3" t="s">
        <v>22</v>
      </c>
      <c r="I3" t="s">
        <v>24</v>
      </c>
    </row>
    <row r="4" spans="1:9">
      <c r="B4">
        <v>82</v>
      </c>
      <c r="C4">
        <v>71</v>
      </c>
      <c r="D4">
        <v>86</v>
      </c>
      <c r="F4">
        <v>9</v>
      </c>
      <c r="G4">
        <f t="array" ref="G4:G14">FREQUENCY(B1:D18,F4:F13)</f>
        <v>0</v>
      </c>
      <c r="H4">
        <f t="array" ref="H4:H14">FREQUENCY(B1:D18,{9;19;29;39;49;59;69;79;89;100})</f>
        <v>0</v>
      </c>
      <c r="I4">
        <f t="array" ref="I4:I14">HistogramResults</f>
        <v>0</v>
      </c>
    </row>
    <row r="5" spans="1:9">
      <c r="B5">
        <v>48</v>
      </c>
      <c r="C5">
        <v>45</v>
      </c>
      <c r="D5">
        <v>94</v>
      </c>
      <c r="F5">
        <v>19</v>
      </c>
      <c r="G5">
        <v>0</v>
      </c>
      <c r="H5">
        <v>0</v>
      </c>
      <c r="I5">
        <v>0</v>
      </c>
    </row>
    <row r="6" spans="1:9">
      <c r="B6">
        <v>81</v>
      </c>
      <c r="C6">
        <v>87</v>
      </c>
      <c r="D6">
        <v>57</v>
      </c>
      <c r="F6">
        <v>29</v>
      </c>
      <c r="G6">
        <v>0</v>
      </c>
      <c r="H6">
        <v>0</v>
      </c>
      <c r="I6">
        <v>0</v>
      </c>
    </row>
    <row r="7" spans="1:9">
      <c r="B7">
        <v>83</v>
      </c>
      <c r="C7">
        <v>64</v>
      </c>
      <c r="D7">
        <v>81</v>
      </c>
      <c r="F7">
        <v>39</v>
      </c>
      <c r="G7">
        <v>0</v>
      </c>
      <c r="H7">
        <v>0</v>
      </c>
      <c r="I7">
        <v>0</v>
      </c>
    </row>
    <row r="8" spans="1:9">
      <c r="B8">
        <v>53</v>
      </c>
      <c r="C8">
        <v>81</v>
      </c>
      <c r="D8">
        <v>85</v>
      </c>
      <c r="F8">
        <v>49</v>
      </c>
      <c r="G8">
        <v>4</v>
      </c>
      <c r="H8">
        <v>4</v>
      </c>
      <c r="I8">
        <v>4</v>
      </c>
    </row>
    <row r="9" spans="1:9">
      <c r="B9">
        <v>55</v>
      </c>
      <c r="C9">
        <v>80</v>
      </c>
      <c r="D9">
        <v>61</v>
      </c>
      <c r="F9">
        <v>59</v>
      </c>
      <c r="G9">
        <v>8</v>
      </c>
      <c r="H9">
        <v>8</v>
      </c>
      <c r="I9">
        <v>8</v>
      </c>
    </row>
    <row r="10" spans="1:9">
      <c r="B10">
        <v>66</v>
      </c>
      <c r="C10">
        <v>77</v>
      </c>
      <c r="D10">
        <v>84</v>
      </c>
      <c r="F10">
        <v>69</v>
      </c>
      <c r="G10">
        <v>9</v>
      </c>
      <c r="H10">
        <v>9</v>
      </c>
      <c r="I10">
        <v>9</v>
      </c>
    </row>
    <row r="11" spans="1:9">
      <c r="B11">
        <v>96</v>
      </c>
      <c r="C11">
        <v>67</v>
      </c>
      <c r="D11">
        <v>75</v>
      </c>
      <c r="F11">
        <v>79</v>
      </c>
      <c r="G11">
        <v>11</v>
      </c>
      <c r="H11">
        <v>11</v>
      </c>
      <c r="I11">
        <v>11</v>
      </c>
    </row>
    <row r="12" spans="1:9">
      <c r="B12">
        <v>48</v>
      </c>
      <c r="C12">
        <v>72</v>
      </c>
      <c r="D12">
        <v>87</v>
      </c>
      <c r="F12">
        <v>89</v>
      </c>
      <c r="G12">
        <v>13</v>
      </c>
      <c r="H12">
        <v>13</v>
      </c>
      <c r="I12">
        <v>13</v>
      </c>
    </row>
    <row r="13" spans="1:9">
      <c r="B13">
        <v>68</v>
      </c>
      <c r="C13">
        <v>57</v>
      </c>
      <c r="D13">
        <v>76</v>
      </c>
      <c r="F13">
        <v>100</v>
      </c>
      <c r="G13">
        <v>9</v>
      </c>
      <c r="H13">
        <v>9</v>
      </c>
      <c r="I13">
        <v>9</v>
      </c>
    </row>
    <row r="14" spans="1:9">
      <c r="B14">
        <v>77</v>
      </c>
      <c r="C14">
        <v>49</v>
      </c>
      <c r="D14">
        <v>80</v>
      </c>
      <c r="G14">
        <v>0</v>
      </c>
      <c r="H14">
        <v>0</v>
      </c>
      <c r="I14">
        <v>0</v>
      </c>
    </row>
    <row r="15" spans="1:9">
      <c r="B15">
        <v>77</v>
      </c>
      <c r="C15">
        <v>77</v>
      </c>
      <c r="D15">
        <v>61</v>
      </c>
    </row>
    <row r="16" spans="1:9">
      <c r="B16">
        <v>55</v>
      </c>
      <c r="C16">
        <v>93</v>
      </c>
      <c r="D16">
        <v>66</v>
      </c>
    </row>
    <row r="17" spans="1:4">
      <c r="B17">
        <v>64</v>
      </c>
      <c r="C17">
        <v>64</v>
      </c>
      <c r="D17">
        <v>73</v>
      </c>
    </row>
    <row r="18" spans="1:4">
      <c r="B18">
        <v>95</v>
      </c>
      <c r="C18">
        <v>100</v>
      </c>
      <c r="D18">
        <v>77</v>
      </c>
    </row>
    <row r="20" spans="1:4">
      <c r="A20" s="8" t="s">
        <v>25</v>
      </c>
      <c r="B20">
        <f>SUM(HistogramResults)</f>
        <v>54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42"/>
  <sheetViews>
    <sheetView tabSelected="1" workbookViewId="0">
      <selection activeCell="G35" sqref="G35"/>
    </sheetView>
  </sheetViews>
  <sheetFormatPr defaultRowHeight="15"/>
  <cols>
    <col min="1" max="1" width="11.5703125" bestFit="1" customWidth="1"/>
    <col min="3" max="3" width="11.85546875" bestFit="1" customWidth="1"/>
    <col min="4" max="4" width="13.28515625" bestFit="1" customWidth="1"/>
    <col min="5" max="5" width="12" bestFit="1" customWidth="1"/>
    <col min="6" max="6" width="12.42578125" customWidth="1"/>
    <col min="7" max="7" width="16.28515625" bestFit="1" customWidth="1"/>
    <col min="8" max="8" width="18.140625" bestFit="1" customWidth="1"/>
    <col min="9" max="9" width="13.5703125" bestFit="1" customWidth="1"/>
    <col min="10" max="10" width="15" bestFit="1" customWidth="1"/>
    <col min="11" max="11" width="15.42578125" bestFit="1" customWidth="1"/>
    <col min="12" max="12" width="15" bestFit="1" customWidth="1"/>
  </cols>
  <sheetData>
    <row r="1" spans="1:12">
      <c r="A1" s="8" t="s">
        <v>26</v>
      </c>
      <c r="B1" s="11" t="s">
        <v>33</v>
      </c>
      <c r="C1" s="11" t="s">
        <v>27</v>
      </c>
      <c r="E1" t="s">
        <v>34</v>
      </c>
      <c r="F1" t="s">
        <v>35</v>
      </c>
      <c r="K1" s="8" t="s">
        <v>37</v>
      </c>
      <c r="L1" s="8" t="s">
        <v>38</v>
      </c>
    </row>
    <row r="2" spans="1:12">
      <c r="A2" s="8" t="s">
        <v>28</v>
      </c>
      <c r="B2">
        <v>100</v>
      </c>
      <c r="C2">
        <v>10</v>
      </c>
      <c r="E2">
        <f>B2*C2</f>
        <v>1000</v>
      </c>
      <c r="F2">
        <f t="array" ref="F2:F6">B2:B6*C2:C6</f>
        <v>1000</v>
      </c>
      <c r="K2">
        <f t="array" ref="K2:K6">B2:B6*C2:C7</f>
        <v>1000</v>
      </c>
      <c r="L2">
        <f t="array" ref="L2:L7">B2:B6*C2:C7</f>
        <v>1000</v>
      </c>
    </row>
    <row r="3" spans="1:12">
      <c r="A3" s="8" t="s">
        <v>29</v>
      </c>
      <c r="B3">
        <v>30</v>
      </c>
      <c r="C3">
        <v>5</v>
      </c>
      <c r="E3">
        <f t="shared" ref="E3:E6" si="0">B3*C3</f>
        <v>150</v>
      </c>
      <c r="F3">
        <v>150</v>
      </c>
      <c r="K3">
        <v>150</v>
      </c>
      <c r="L3">
        <v>150</v>
      </c>
    </row>
    <row r="4" spans="1:12">
      <c r="A4" s="8" t="s">
        <v>32</v>
      </c>
      <c r="B4">
        <v>20</v>
      </c>
      <c r="C4">
        <v>15</v>
      </c>
      <c r="E4">
        <f t="shared" si="0"/>
        <v>300</v>
      </c>
      <c r="F4">
        <v>300</v>
      </c>
      <c r="K4">
        <v>300</v>
      </c>
      <c r="L4">
        <v>300</v>
      </c>
    </row>
    <row r="5" spans="1:12">
      <c r="A5" s="8" t="s">
        <v>30</v>
      </c>
      <c r="B5">
        <v>65</v>
      </c>
      <c r="C5">
        <v>6</v>
      </c>
      <c r="E5">
        <f t="shared" si="0"/>
        <v>390</v>
      </c>
      <c r="F5">
        <v>390</v>
      </c>
      <c r="K5">
        <v>390</v>
      </c>
      <c r="L5">
        <v>390</v>
      </c>
    </row>
    <row r="6" spans="1:12">
      <c r="A6" s="8" t="s">
        <v>31</v>
      </c>
      <c r="B6">
        <v>42</v>
      </c>
      <c r="C6">
        <v>4</v>
      </c>
      <c r="E6">
        <f t="shared" si="0"/>
        <v>168</v>
      </c>
      <c r="F6">
        <v>168</v>
      </c>
      <c r="I6" s="8" t="s">
        <v>39</v>
      </c>
      <c r="J6" s="8" t="s">
        <v>40</v>
      </c>
      <c r="K6">
        <v>168</v>
      </c>
      <c r="L6">
        <v>168</v>
      </c>
    </row>
    <row r="7" spans="1:12">
      <c r="G7" s="8" t="s">
        <v>19</v>
      </c>
      <c r="H7" s="8" t="s">
        <v>36</v>
      </c>
      <c r="I7" s="8" t="s">
        <v>19</v>
      </c>
      <c r="J7" s="8" t="s">
        <v>19</v>
      </c>
      <c r="L7" t="e">
        <v>#N/A</v>
      </c>
    </row>
    <row r="8" spans="1:12">
      <c r="D8" s="8" t="s">
        <v>50</v>
      </c>
      <c r="E8">
        <f>SUM(E2:E6)</f>
        <v>2008</v>
      </c>
      <c r="F8">
        <f>SUM(F2:F6)</f>
        <v>2008</v>
      </c>
      <c r="G8">
        <f t="array" ref="G8">SUM(B2:B6*C2:C6)</f>
        <v>2008</v>
      </c>
      <c r="H8" t="e">
        <f>SUM(B2:B6*C2:C6)</f>
        <v>#VALUE!</v>
      </c>
      <c r="I8">
        <f t="array" ref="I8">SUM(B2:B6*{10;5;15;6;4})</f>
        <v>2008</v>
      </c>
      <c r="J8">
        <f t="array" ref="J8">SUM({100;30;20;65;42}*{10;5;15;6;4})</f>
        <v>2008</v>
      </c>
      <c r="K8" t="e">
        <f>SUM(B2:B6*C2:C7)</f>
        <v>#VALUE!</v>
      </c>
    </row>
    <row r="10" spans="1:12">
      <c r="B10" s="11" t="s">
        <v>43</v>
      </c>
      <c r="C10" s="11" t="s">
        <v>44</v>
      </c>
      <c r="D10" s="8" t="s">
        <v>48</v>
      </c>
      <c r="E10" s="8" t="s">
        <v>48</v>
      </c>
      <c r="F10" s="8" t="s">
        <v>64</v>
      </c>
      <c r="H10" s="8" t="s">
        <v>51</v>
      </c>
    </row>
    <row r="11" spans="1:12">
      <c r="A11" s="8" t="s">
        <v>41</v>
      </c>
      <c r="B11">
        <v>100</v>
      </c>
      <c r="C11">
        <v>110</v>
      </c>
      <c r="D11" t="b">
        <f t="array" ref="D11:D15">C11:C15&gt;=B11:B15</f>
        <v>1</v>
      </c>
      <c r="E11">
        <f t="array" ref="E11:E15">1*(C11:C15&gt;=B11:B15)</f>
        <v>1</v>
      </c>
      <c r="F11" t="b">
        <f t="array" ref="F11:F15">1*C11:C15&gt;=B11:B15</f>
        <v>1</v>
      </c>
      <c r="H11">
        <f t="array" ref="H11:H15">1*(C11:C15&gt;1.2*B11:B15)</f>
        <v>0</v>
      </c>
    </row>
    <row r="12" spans="1:12">
      <c r="A12" s="8" t="s">
        <v>42</v>
      </c>
      <c r="B12">
        <v>75</v>
      </c>
      <c r="C12">
        <v>80</v>
      </c>
      <c r="D12" t="b">
        <v>1</v>
      </c>
      <c r="E12">
        <v>1</v>
      </c>
      <c r="F12" t="b">
        <v>1</v>
      </c>
      <c r="H12">
        <v>0</v>
      </c>
    </row>
    <row r="13" spans="1:12">
      <c r="A13" s="8" t="s">
        <v>45</v>
      </c>
      <c r="B13">
        <v>60</v>
      </c>
      <c r="C13">
        <v>55</v>
      </c>
      <c r="D13" t="b">
        <v>0</v>
      </c>
      <c r="E13">
        <v>0</v>
      </c>
      <c r="F13" t="b">
        <v>0</v>
      </c>
      <c r="H13">
        <v>0</v>
      </c>
    </row>
    <row r="14" spans="1:12">
      <c r="A14" s="8" t="s">
        <v>46</v>
      </c>
      <c r="B14">
        <v>85</v>
      </c>
      <c r="C14">
        <v>108</v>
      </c>
      <c r="D14" t="b">
        <v>1</v>
      </c>
      <c r="E14">
        <v>1</v>
      </c>
      <c r="F14" t="b">
        <v>1</v>
      </c>
      <c r="H14">
        <v>1</v>
      </c>
    </row>
    <row r="15" spans="1:12">
      <c r="A15" s="8" t="s">
        <v>47</v>
      </c>
      <c r="B15">
        <v>90</v>
      </c>
      <c r="C15">
        <v>80</v>
      </c>
      <c r="D15" t="b">
        <v>0</v>
      </c>
      <c r="E15">
        <v>0</v>
      </c>
      <c r="F15" t="b">
        <v>0</v>
      </c>
      <c r="H15">
        <v>0</v>
      </c>
    </row>
    <row r="17" spans="1:10">
      <c r="C17" s="8" t="s">
        <v>49</v>
      </c>
      <c r="D17">
        <f>COUNTIF(D11:D15,TRUE)</f>
        <v>3</v>
      </c>
      <c r="E17">
        <f>SUM(E11:E15)</f>
        <v>3</v>
      </c>
      <c r="G17" s="8" t="s">
        <v>52</v>
      </c>
      <c r="H17">
        <f t="array" ref="H17">SUM(1*(C11:C15&gt;1.2*B11:B15))</f>
        <v>1</v>
      </c>
    </row>
    <row r="18" spans="1:10">
      <c r="C18" s="8" t="s">
        <v>48</v>
      </c>
      <c r="E18">
        <f t="array" ref="E18">SUM(1*(C11:C15&gt;=B11:B15))</f>
        <v>3</v>
      </c>
    </row>
    <row r="20" spans="1:10">
      <c r="B20">
        <v>80</v>
      </c>
      <c r="C20">
        <v>80</v>
      </c>
      <c r="D20" t="b">
        <f>B20&lt;&gt;C20</f>
        <v>0</v>
      </c>
    </row>
    <row r="21" spans="1:10">
      <c r="B21">
        <v>3</v>
      </c>
      <c r="C21">
        <v>3</v>
      </c>
      <c r="D21" t="b">
        <f t="shared" ref="D21:D27" si="1">B21&lt;&gt;C21</f>
        <v>0</v>
      </c>
      <c r="G21" s="8" t="str">
        <f>"{=MAX( $C$11:$C$15/$B$11:$B$15 )}"</f>
        <v>{=MAX( $C$11:$C$15/$B$11:$B$15 )}</v>
      </c>
      <c r="J21">
        <f t="array" ref="J21">MAX( $C$11:$C$15/$B$11:$B$15 )</f>
        <v>1.2705882352941176</v>
      </c>
    </row>
    <row r="22" spans="1:10">
      <c r="B22">
        <v>65</v>
      </c>
      <c r="C22">
        <v>65</v>
      </c>
      <c r="D22" t="b">
        <f t="shared" si="1"/>
        <v>0</v>
      </c>
      <c r="G22" s="8" t="str">
        <f>"{=MATCH($I$21,  $C$11:$C$15/$B$11:$B$15,0)}"</f>
        <v>{=MATCH($I$21,  $C$11:$C$15/$B$11:$B$15,0)}</v>
      </c>
      <c r="J22">
        <f t="array" ref="J22">MATCH( $J$21,  $C$11:$C$15/$B$11:$B$15, 0 )</f>
        <v>4</v>
      </c>
    </row>
    <row r="23" spans="1:10">
      <c r="B23">
        <v>39</v>
      </c>
      <c r="C23">
        <v>38</v>
      </c>
      <c r="D23" t="b">
        <f t="shared" si="1"/>
        <v>1</v>
      </c>
      <c r="G23" s="8" t="str">
        <f>"=INDEX( $A$11:$A$15, $I$22 )"</f>
        <v>=INDEX( $A$11:$A$15, $I$22 )</v>
      </c>
      <c r="J23" s="12" t="str">
        <f>INDEX( $A$11:$A$15, $J$22 )</f>
        <v>Debra</v>
      </c>
    </row>
    <row r="24" spans="1:10">
      <c r="B24">
        <v>27</v>
      </c>
      <c r="C24">
        <v>27</v>
      </c>
      <c r="D24" t="b">
        <f t="shared" si="1"/>
        <v>0</v>
      </c>
    </row>
    <row r="25" spans="1:10">
      <c r="B25">
        <v>33</v>
      </c>
      <c r="C25">
        <v>33</v>
      </c>
      <c r="D25" t="b">
        <f t="shared" si="1"/>
        <v>0</v>
      </c>
      <c r="G25" s="8" t="s">
        <v>53</v>
      </c>
      <c r="J25" s="12" t="str">
        <f t="array" ref="J25">INDEX($A$11:$A$15, MATCH( MAX($C$11:$C$15/$B$11:$B$15),  $C$11:$C$15/$B$11:$B$15, 0))</f>
        <v>Debra</v>
      </c>
    </row>
    <row r="26" spans="1:10">
      <c r="B26">
        <v>40</v>
      </c>
      <c r="C26">
        <v>41</v>
      </c>
      <c r="D26" t="b">
        <f t="shared" si="1"/>
        <v>1</v>
      </c>
      <c r="G26" s="8" t="s">
        <v>54</v>
      </c>
      <c r="J26" s="12" t="str">
        <f t="array" ref="J26">INDEX(Names, MATCH( MAX(Percents), Percents, 0))</f>
        <v>Debra</v>
      </c>
    </row>
    <row r="27" spans="1:10">
      <c r="B27">
        <v>23</v>
      </c>
      <c r="C27">
        <v>23</v>
      </c>
      <c r="D27" t="b">
        <f t="shared" si="1"/>
        <v>0</v>
      </c>
    </row>
    <row r="28" spans="1:10">
      <c r="A28" s="8" t="s">
        <v>68</v>
      </c>
      <c r="G28" s="8" t="s">
        <v>61</v>
      </c>
      <c r="H28" s="1">
        <v>100</v>
      </c>
    </row>
    <row r="29" spans="1:10">
      <c r="A29" s="8" t="s">
        <v>69</v>
      </c>
      <c r="C29">
        <f t="array" ref="C29">SUM(1*(B20:B27&lt;&gt;C20:C27))</f>
        <v>2</v>
      </c>
      <c r="D29">
        <f>COUNTIF(D20:D27,TRUE)</f>
        <v>2</v>
      </c>
      <c r="G29" s="8" t="s">
        <v>62</v>
      </c>
      <c r="H29">
        <f t="array" ref="H29">INDEX(Sales, MATCH(MIN(ABS(Sales-H28)),ABS(Sales-H28),0))</f>
        <v>108</v>
      </c>
    </row>
    <row r="30" spans="1:10">
      <c r="G30" s="8" t="s">
        <v>63</v>
      </c>
      <c r="H30" s="12" t="str">
        <f t="array" ref="H30">INDEX(Names, MATCH(MIN(ABS(Sales-H28)),ABS(Sales-H28),0))</f>
        <v>Debra</v>
      </c>
    </row>
    <row r="31" spans="1:10">
      <c r="A31" t="s">
        <v>65</v>
      </c>
      <c r="B31" s="1">
        <v>30</v>
      </c>
      <c r="C31">
        <v>80</v>
      </c>
      <c r="D31" t="b">
        <f t="shared" ref="D31:D40" si="2">AND($B$31&lt;=C31,C31&lt;=$B$32)</f>
        <v>0</v>
      </c>
      <c r="E31">
        <f>IF(D31,C31,0)</f>
        <v>0</v>
      </c>
    </row>
    <row r="32" spans="1:10">
      <c r="A32" t="s">
        <v>66</v>
      </c>
      <c r="B32" s="1">
        <v>70</v>
      </c>
      <c r="C32">
        <v>3</v>
      </c>
      <c r="D32" t="b">
        <f t="shared" si="2"/>
        <v>0</v>
      </c>
      <c r="E32">
        <f t="shared" ref="E32:E40" si="3">IF(D32,C32,0)</f>
        <v>0</v>
      </c>
    </row>
    <row r="33" spans="1:5">
      <c r="C33">
        <v>65</v>
      </c>
      <c r="D33" t="b">
        <f t="shared" si="2"/>
        <v>1</v>
      </c>
      <c r="E33">
        <f t="shared" si="3"/>
        <v>65</v>
      </c>
    </row>
    <row r="34" spans="1:5">
      <c r="C34">
        <v>39</v>
      </c>
      <c r="D34" t="b">
        <f t="shared" si="2"/>
        <v>1</v>
      </c>
      <c r="E34">
        <f t="shared" si="3"/>
        <v>39</v>
      </c>
    </row>
    <row r="35" spans="1:5">
      <c r="C35">
        <v>27</v>
      </c>
      <c r="D35" t="b">
        <f t="shared" si="2"/>
        <v>0</v>
      </c>
      <c r="E35">
        <f t="shared" si="3"/>
        <v>0</v>
      </c>
    </row>
    <row r="36" spans="1:5">
      <c r="C36">
        <v>33</v>
      </c>
      <c r="D36" t="b">
        <f t="shared" si="2"/>
        <v>1</v>
      </c>
      <c r="E36">
        <f t="shared" si="3"/>
        <v>33</v>
      </c>
    </row>
    <row r="37" spans="1:5">
      <c r="C37">
        <v>40</v>
      </c>
      <c r="D37" t="b">
        <f t="shared" si="2"/>
        <v>1</v>
      </c>
      <c r="E37">
        <f t="shared" si="3"/>
        <v>40</v>
      </c>
    </row>
    <row r="38" spans="1:5">
      <c r="C38">
        <v>23</v>
      </c>
      <c r="D38" t="b">
        <f t="shared" si="2"/>
        <v>0</v>
      </c>
      <c r="E38">
        <f t="shared" si="3"/>
        <v>0</v>
      </c>
    </row>
    <row r="39" spans="1:5">
      <c r="C39">
        <v>16</v>
      </c>
      <c r="D39" t="b">
        <f t="shared" si="2"/>
        <v>0</v>
      </c>
      <c r="E39">
        <f t="shared" si="3"/>
        <v>0</v>
      </c>
    </row>
    <row r="40" spans="1:5">
      <c r="C40">
        <v>86</v>
      </c>
      <c r="D40" t="b">
        <f t="shared" si="2"/>
        <v>0</v>
      </c>
      <c r="E40">
        <f t="shared" si="3"/>
        <v>0</v>
      </c>
    </row>
    <row r="42" spans="1:5">
      <c r="A42" t="s">
        <v>67</v>
      </c>
      <c r="C42">
        <f t="array" ref="C42">SUM(($B$31&lt;=C31:C40)*(C31:C40&lt;=$B$32)*C31:C40)</f>
        <v>177</v>
      </c>
      <c r="E42">
        <f>SUM(E31:E40)</f>
        <v>177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J30"/>
  <sheetViews>
    <sheetView topLeftCell="B1" zoomScaleNormal="100" workbookViewId="0">
      <selection activeCell="D7" sqref="D7"/>
    </sheetView>
  </sheetViews>
  <sheetFormatPr defaultRowHeight="15"/>
  <cols>
    <col min="1" max="1" width="27.28515625" bestFit="1" customWidth="1"/>
    <col min="3" max="3" width="12" bestFit="1" customWidth="1"/>
    <col min="4" max="4" width="11.85546875" bestFit="1" customWidth="1"/>
    <col min="5" max="5" width="13.28515625" bestFit="1" customWidth="1"/>
    <col min="6" max="6" width="14.85546875" bestFit="1" customWidth="1"/>
    <col min="7" max="7" width="18.42578125" bestFit="1" customWidth="1"/>
    <col min="8" max="8" width="19.28515625" bestFit="1" customWidth="1"/>
    <col min="9" max="9" width="31.140625" bestFit="1" customWidth="1"/>
    <col min="10" max="10" width="15.28515625" bestFit="1" customWidth="1"/>
    <col min="11" max="11" width="11.5703125" customWidth="1"/>
  </cols>
  <sheetData>
    <row r="1" spans="1:10">
      <c r="A1" s="8" t="s">
        <v>55</v>
      </c>
      <c r="B1">
        <f t="array" ref="B1">SUM(ABS({1;2;-4;-3;2;-1}))</f>
        <v>13</v>
      </c>
      <c r="D1">
        <v>1</v>
      </c>
    </row>
    <row r="2" spans="1:10">
      <c r="A2" s="8" t="s">
        <v>56</v>
      </c>
      <c r="B2" s="12" t="b">
        <f t="array" ref="B2">AND(ISNUMBER({1;2;"Nope";4}))</f>
        <v>0</v>
      </c>
      <c r="D2">
        <v>2</v>
      </c>
    </row>
    <row r="3" spans="1:10">
      <c r="A3" s="8" t="s">
        <v>58</v>
      </c>
      <c r="B3" s="12" t="b">
        <f t="array" ref="B3">AND(ISNUMBER(D1:D4))</f>
        <v>0</v>
      </c>
      <c r="D3" s="12" t="s">
        <v>57</v>
      </c>
    </row>
    <row r="4" spans="1:10">
      <c r="A4" s="8" t="s">
        <v>59</v>
      </c>
      <c r="B4">
        <f>COUNT(D1:D4)</f>
        <v>3</v>
      </c>
      <c r="D4">
        <v>3</v>
      </c>
    </row>
    <row r="5" spans="1:10">
      <c r="A5" s="8" t="s">
        <v>60</v>
      </c>
      <c r="B5">
        <f t="array" ref="B5">SUM(1*ISNUMBER(D1:D4))</f>
        <v>3</v>
      </c>
    </row>
    <row r="6" spans="1:10">
      <c r="A6" s="8"/>
    </row>
    <row r="8" spans="1:10">
      <c r="F8" s="8" t="s">
        <v>77</v>
      </c>
      <c r="G8" s="8" t="s">
        <v>87</v>
      </c>
      <c r="H8" s="8" t="s">
        <v>78</v>
      </c>
      <c r="I8" s="8" t="s">
        <v>88</v>
      </c>
      <c r="J8" s="8" t="s">
        <v>89</v>
      </c>
    </row>
    <row r="9" spans="1:10" ht="14.25" customHeight="1">
      <c r="B9" s="8" t="s">
        <v>70</v>
      </c>
      <c r="C9" s="8" t="s">
        <v>71</v>
      </c>
      <c r="D9" s="8" t="s">
        <v>72</v>
      </c>
      <c r="E9" s="8" t="s">
        <v>75</v>
      </c>
      <c r="F9" s="8" t="s">
        <v>76</v>
      </c>
      <c r="G9" s="8" t="s">
        <v>81</v>
      </c>
      <c r="H9" s="8" t="s">
        <v>84</v>
      </c>
      <c r="I9" s="8" t="s">
        <v>85</v>
      </c>
      <c r="J9" s="8" t="s">
        <v>86</v>
      </c>
    </row>
    <row r="10" spans="1:10">
      <c r="B10" s="8" t="s">
        <v>73</v>
      </c>
      <c r="C10" s="8" t="s">
        <v>74</v>
      </c>
      <c r="D10" s="8" t="s">
        <v>79</v>
      </c>
      <c r="E10" s="8"/>
      <c r="F10" s="8" t="s">
        <v>80</v>
      </c>
      <c r="G10" s="8" t="s">
        <v>82</v>
      </c>
      <c r="H10" s="8" t="s">
        <v>83</v>
      </c>
    </row>
    <row r="11" spans="1:10">
      <c r="B11">
        <v>-4</v>
      </c>
      <c r="C11">
        <f t="array" aca="1" ref="C11:C30" ca="1">DataIndexes</f>
        <v>1</v>
      </c>
      <c r="D11">
        <f t="array" aca="1" ref="D11:D30" ca="1">SMALL(Data,DataIndexes)</f>
        <v>-20</v>
      </c>
      <c r="E11">
        <f t="array" ref="E11:E30">IF(Data&gt;0,Data,0)</f>
        <v>0</v>
      </c>
      <c r="F11" t="str">
        <f t="array" aca="1" ref="F11:F30" ca="1">IF(Data&gt;0,DataIndexes,"")</f>
        <v/>
      </c>
      <c r="G11">
        <f t="array" aca="1" ref="G11:G30" ca="1">SMALL(F11:F30,DataIndexes)</f>
        <v>2</v>
      </c>
      <c r="H11">
        <f t="array" ref="H11:H30" ca="1">INDEX(Data,G11:G30)</f>
        <v>41</v>
      </c>
      <c r="I11">
        <f t="array" ref="I11:I30" ca="1">IF(ISERROR(H11:H30),"",H11:H30)</f>
        <v>41</v>
      </c>
      <c r="J11">
        <f t="array" ref="J11:J30" ca="1">Final</f>
        <v>41</v>
      </c>
    </row>
    <row r="12" spans="1:10">
      <c r="B12">
        <v>41</v>
      </c>
      <c r="C12">
        <f ca="1"/>
        <v>2</v>
      </c>
      <c r="D12">
        <f ca="1"/>
        <v>-17</v>
      </c>
      <c r="E12">
        <v>41</v>
      </c>
      <c r="F12">
        <f ca="1"/>
        <v>2</v>
      </c>
      <c r="G12">
        <f ca="1"/>
        <v>3</v>
      </c>
      <c r="H12">
        <f ca="1"/>
        <v>17</v>
      </c>
      <c r="I12">
        <f ca="1"/>
        <v>17</v>
      </c>
      <c r="J12">
        <f ca="1"/>
        <v>17</v>
      </c>
    </row>
    <row r="13" spans="1:10">
      <c r="B13">
        <v>17</v>
      </c>
      <c r="C13">
        <f ca="1"/>
        <v>3</v>
      </c>
      <c r="D13">
        <f ca="1"/>
        <v>-16</v>
      </c>
      <c r="E13">
        <v>17</v>
      </c>
      <c r="F13">
        <f ca="1"/>
        <v>3</v>
      </c>
      <c r="G13">
        <f ca="1"/>
        <v>4</v>
      </c>
      <c r="H13">
        <f ca="1"/>
        <v>1</v>
      </c>
      <c r="I13">
        <f ca="1"/>
        <v>1</v>
      </c>
      <c r="J13">
        <f ca="1"/>
        <v>1</v>
      </c>
    </row>
    <row r="14" spans="1:10">
      <c r="B14">
        <v>1</v>
      </c>
      <c r="C14">
        <f ca="1"/>
        <v>4</v>
      </c>
      <c r="D14">
        <f ca="1"/>
        <v>-6</v>
      </c>
      <c r="E14">
        <v>1</v>
      </c>
      <c r="F14">
        <f ca="1"/>
        <v>4</v>
      </c>
      <c r="G14">
        <f ca="1"/>
        <v>5</v>
      </c>
      <c r="H14">
        <f ca="1"/>
        <v>9</v>
      </c>
      <c r="I14">
        <f ca="1"/>
        <v>9</v>
      </c>
      <c r="J14">
        <f ca="1"/>
        <v>9</v>
      </c>
    </row>
    <row r="15" spans="1:10">
      <c r="B15">
        <v>9</v>
      </c>
      <c r="C15">
        <f ca="1"/>
        <v>5</v>
      </c>
      <c r="D15">
        <f ca="1"/>
        <v>-4</v>
      </c>
      <c r="E15">
        <v>9</v>
      </c>
      <c r="F15">
        <f ca="1"/>
        <v>5</v>
      </c>
      <c r="G15">
        <f ca="1"/>
        <v>6</v>
      </c>
      <c r="H15">
        <f ca="1"/>
        <v>61</v>
      </c>
      <c r="I15">
        <f ca="1"/>
        <v>61</v>
      </c>
      <c r="J15">
        <f ca="1"/>
        <v>61</v>
      </c>
    </row>
    <row r="16" spans="1:10">
      <c r="B16">
        <v>61</v>
      </c>
      <c r="C16">
        <f ca="1"/>
        <v>6</v>
      </c>
      <c r="D16">
        <f ca="1"/>
        <v>-2</v>
      </c>
      <c r="E16">
        <v>61</v>
      </c>
      <c r="F16">
        <f ca="1"/>
        <v>6</v>
      </c>
      <c r="G16">
        <f ca="1"/>
        <v>8</v>
      </c>
      <c r="H16">
        <f ca="1"/>
        <v>82</v>
      </c>
      <c r="I16">
        <f ca="1"/>
        <v>82</v>
      </c>
      <c r="J16">
        <f ca="1"/>
        <v>82</v>
      </c>
    </row>
    <row r="17" spans="2:10">
      <c r="B17">
        <v>-20</v>
      </c>
      <c r="C17">
        <f ca="1"/>
        <v>7</v>
      </c>
      <c r="D17">
        <f ca="1"/>
        <v>1</v>
      </c>
      <c r="E17">
        <v>0</v>
      </c>
      <c r="F17" t="str">
        <f ca="1"/>
        <v/>
      </c>
      <c r="G17">
        <f ca="1"/>
        <v>9</v>
      </c>
      <c r="H17">
        <f ca="1"/>
        <v>14</v>
      </c>
      <c r="I17">
        <f ca="1"/>
        <v>14</v>
      </c>
      <c r="J17">
        <f ca="1"/>
        <v>14</v>
      </c>
    </row>
    <row r="18" spans="2:10">
      <c r="B18">
        <v>82</v>
      </c>
      <c r="C18">
        <f ca="1"/>
        <v>8</v>
      </c>
      <c r="D18">
        <f ca="1"/>
        <v>3</v>
      </c>
      <c r="E18">
        <v>82</v>
      </c>
      <c r="F18">
        <f ca="1"/>
        <v>8</v>
      </c>
      <c r="G18">
        <f ca="1"/>
        <v>12</v>
      </c>
      <c r="H18">
        <f ca="1"/>
        <v>3</v>
      </c>
      <c r="I18">
        <f ca="1"/>
        <v>3</v>
      </c>
      <c r="J18">
        <f ca="1"/>
        <v>3</v>
      </c>
    </row>
    <row r="19" spans="2:10">
      <c r="B19">
        <v>14</v>
      </c>
      <c r="C19">
        <f ca="1"/>
        <v>9</v>
      </c>
      <c r="D19">
        <f ca="1"/>
        <v>9</v>
      </c>
      <c r="E19">
        <v>14</v>
      </c>
      <c r="F19">
        <f ca="1"/>
        <v>9</v>
      </c>
      <c r="G19">
        <f ca="1"/>
        <v>13</v>
      </c>
      <c r="H19">
        <f ca="1"/>
        <v>94</v>
      </c>
      <c r="I19">
        <f ca="1"/>
        <v>94</v>
      </c>
      <c r="J19">
        <f ca="1"/>
        <v>94</v>
      </c>
    </row>
    <row r="20" spans="2:10">
      <c r="B20">
        <v>-2</v>
      </c>
      <c r="C20">
        <f ca="1"/>
        <v>10</v>
      </c>
      <c r="D20">
        <f ca="1"/>
        <v>9</v>
      </c>
      <c r="E20">
        <v>0</v>
      </c>
      <c r="F20" t="str">
        <f ca="1"/>
        <v/>
      </c>
      <c r="G20">
        <f ca="1"/>
        <v>14</v>
      </c>
      <c r="H20">
        <f ca="1"/>
        <v>9</v>
      </c>
      <c r="I20">
        <f ca="1"/>
        <v>9</v>
      </c>
      <c r="J20">
        <f ca="1"/>
        <v>9</v>
      </c>
    </row>
    <row r="21" spans="2:10">
      <c r="B21">
        <v>-6</v>
      </c>
      <c r="C21">
        <f ca="1"/>
        <v>11</v>
      </c>
      <c r="D21">
        <f ca="1"/>
        <v>14</v>
      </c>
      <c r="E21">
        <v>0</v>
      </c>
      <c r="F21" t="str">
        <f ca="1"/>
        <v/>
      </c>
      <c r="G21">
        <f ca="1"/>
        <v>15</v>
      </c>
      <c r="H21">
        <f ca="1"/>
        <v>38</v>
      </c>
      <c r="I21">
        <f ca="1"/>
        <v>38</v>
      </c>
      <c r="J21">
        <f ca="1"/>
        <v>38</v>
      </c>
    </row>
    <row r="22" spans="2:10">
      <c r="B22">
        <v>3</v>
      </c>
      <c r="C22">
        <f ca="1"/>
        <v>12</v>
      </c>
      <c r="D22">
        <f ca="1"/>
        <v>17</v>
      </c>
      <c r="E22">
        <v>3</v>
      </c>
      <c r="F22">
        <f ca="1"/>
        <v>12</v>
      </c>
      <c r="G22">
        <f ca="1"/>
        <v>18</v>
      </c>
      <c r="H22">
        <f ca="1"/>
        <v>20</v>
      </c>
      <c r="I22">
        <f ca="1"/>
        <v>20</v>
      </c>
      <c r="J22">
        <f ca="1"/>
        <v>20</v>
      </c>
    </row>
    <row r="23" spans="2:10">
      <c r="B23">
        <v>94</v>
      </c>
      <c r="C23">
        <f ca="1"/>
        <v>13</v>
      </c>
      <c r="D23">
        <f ca="1"/>
        <v>20</v>
      </c>
      <c r="E23">
        <v>94</v>
      </c>
      <c r="F23">
        <f ca="1"/>
        <v>13</v>
      </c>
      <c r="G23">
        <f ca="1"/>
        <v>19</v>
      </c>
      <c r="H23">
        <f ca="1"/>
        <v>61</v>
      </c>
      <c r="I23">
        <f ca="1"/>
        <v>61</v>
      </c>
      <c r="J23">
        <f ca="1"/>
        <v>61</v>
      </c>
    </row>
    <row r="24" spans="2:10">
      <c r="B24">
        <v>9</v>
      </c>
      <c r="C24">
        <f ca="1"/>
        <v>14</v>
      </c>
      <c r="D24">
        <f ca="1"/>
        <v>20</v>
      </c>
      <c r="E24">
        <v>9</v>
      </c>
      <c r="F24">
        <f ca="1"/>
        <v>14</v>
      </c>
      <c r="G24">
        <f ca="1"/>
        <v>20</v>
      </c>
      <c r="H24">
        <f ca="1"/>
        <v>20</v>
      </c>
      <c r="I24">
        <f ca="1"/>
        <v>20</v>
      </c>
      <c r="J24">
        <f ca="1"/>
        <v>20</v>
      </c>
    </row>
    <row r="25" spans="2:10">
      <c r="B25">
        <v>38</v>
      </c>
      <c r="C25">
        <f ca="1"/>
        <v>15</v>
      </c>
      <c r="D25">
        <f ca="1"/>
        <v>38</v>
      </c>
      <c r="E25">
        <v>38</v>
      </c>
      <c r="F25">
        <f ca="1"/>
        <v>15</v>
      </c>
      <c r="G25" t="e">
        <f ca="1"/>
        <v>#NUM!</v>
      </c>
      <c r="H25" t="e">
        <f ca="1"/>
        <v>#NUM!</v>
      </c>
      <c r="I25" t="str">
        <f ca="1"/>
        <v/>
      </c>
      <c r="J25" t="str">
        <f ca="1"/>
        <v/>
      </c>
    </row>
    <row r="26" spans="2:10">
      <c r="B26">
        <v>-16</v>
      </c>
      <c r="C26">
        <f ca="1"/>
        <v>16</v>
      </c>
      <c r="D26">
        <f ca="1"/>
        <v>41</v>
      </c>
      <c r="E26">
        <v>0</v>
      </c>
      <c r="F26" t="str">
        <f ca="1"/>
        <v/>
      </c>
      <c r="G26" t="e">
        <f ca="1"/>
        <v>#NUM!</v>
      </c>
      <c r="H26" t="e">
        <f ca="1"/>
        <v>#NUM!</v>
      </c>
      <c r="I26" t="str">
        <f ca="1"/>
        <v/>
      </c>
      <c r="J26" t="str">
        <f ca="1"/>
        <v/>
      </c>
    </row>
    <row r="27" spans="2:10">
      <c r="B27">
        <v>-17</v>
      </c>
      <c r="C27">
        <f ca="1"/>
        <v>17</v>
      </c>
      <c r="D27">
        <f ca="1"/>
        <v>61</v>
      </c>
      <c r="E27">
        <v>0</v>
      </c>
      <c r="F27" t="str">
        <f ca="1"/>
        <v/>
      </c>
      <c r="G27" t="e">
        <f ca="1"/>
        <v>#NUM!</v>
      </c>
      <c r="H27" t="e">
        <f ca="1"/>
        <v>#NUM!</v>
      </c>
      <c r="I27" t="str">
        <f ca="1"/>
        <v/>
      </c>
      <c r="J27" t="str">
        <f ca="1"/>
        <v/>
      </c>
    </row>
    <row r="28" spans="2:10">
      <c r="B28">
        <v>20</v>
      </c>
      <c r="C28">
        <f ca="1"/>
        <v>18</v>
      </c>
      <c r="D28">
        <f ca="1"/>
        <v>61</v>
      </c>
      <c r="E28">
        <v>20</v>
      </c>
      <c r="F28">
        <f ca="1"/>
        <v>18</v>
      </c>
      <c r="G28" t="e">
        <f ca="1"/>
        <v>#NUM!</v>
      </c>
      <c r="H28" t="e">
        <f ca="1"/>
        <v>#NUM!</v>
      </c>
      <c r="I28" t="str">
        <f ca="1"/>
        <v/>
      </c>
      <c r="J28" t="str">
        <f ca="1"/>
        <v/>
      </c>
    </row>
    <row r="29" spans="2:10">
      <c r="B29">
        <v>61</v>
      </c>
      <c r="C29">
        <f ca="1"/>
        <v>19</v>
      </c>
      <c r="D29">
        <f ca="1"/>
        <v>82</v>
      </c>
      <c r="E29">
        <v>61</v>
      </c>
      <c r="F29">
        <f ca="1"/>
        <v>19</v>
      </c>
      <c r="G29" t="e">
        <f ca="1"/>
        <v>#NUM!</v>
      </c>
      <c r="H29" t="e">
        <f ca="1"/>
        <v>#NUM!</v>
      </c>
      <c r="I29" t="str">
        <f ca="1"/>
        <v/>
      </c>
      <c r="J29" t="str">
        <f ca="1"/>
        <v/>
      </c>
    </row>
    <row r="30" spans="2:10">
      <c r="B30">
        <v>20</v>
      </c>
      <c r="C30">
        <f ca="1"/>
        <v>20</v>
      </c>
      <c r="D30">
        <f ca="1"/>
        <v>94</v>
      </c>
      <c r="E30">
        <v>20</v>
      </c>
      <c r="F30">
        <f ca="1"/>
        <v>20</v>
      </c>
      <c r="G30" t="e">
        <f ca="1"/>
        <v>#NUM!</v>
      </c>
      <c r="H30" t="e">
        <f ca="1"/>
        <v>#NUM!</v>
      </c>
      <c r="I30" t="str">
        <f ca="1"/>
        <v/>
      </c>
      <c r="J30" t="str">
        <f ca="1"/>
        <v/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Constants</vt:lpstr>
      <vt:lpstr>Histogram</vt:lpstr>
      <vt:lpstr>Operators</vt:lpstr>
      <vt:lpstr>Functions</vt:lpstr>
      <vt:lpstr>Functions!Data</vt:lpstr>
      <vt:lpstr>Operators!Names</vt:lpstr>
      <vt:lpstr>Operators!Quotas</vt:lpstr>
      <vt:lpstr>Operators!Sales</vt:lpstr>
    </vt:vector>
  </TitlesOfParts>
  <Company>Bren School of Information and Computer Sciences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E. Pattis</dc:creator>
  <cp:lastModifiedBy>Richard E. Pattis</cp:lastModifiedBy>
  <cp:lastPrinted>2010-04-30T14:21:07Z</cp:lastPrinted>
  <dcterms:created xsi:type="dcterms:W3CDTF">2010-04-25T14:56:16Z</dcterms:created>
  <dcterms:modified xsi:type="dcterms:W3CDTF">2010-05-01T01:55:35Z</dcterms:modified>
</cp:coreProperties>
</file>